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/>
  <c r="E17" i="1"/>
  <c r="G41" i="1"/>
  <c r="G25" i="1"/>
  <c r="G30" i="1"/>
  <c r="E36" i="1"/>
  <c r="D30" i="1"/>
  <c r="E34" i="1"/>
  <c r="E33" i="1"/>
  <c r="D25" i="1" l="1"/>
  <c r="D12" i="1"/>
  <c r="E18" i="1"/>
  <c r="E42" i="1" l="1"/>
  <c r="F41" i="1"/>
  <c r="F37" i="1"/>
  <c r="G37" i="1"/>
  <c r="E32" i="1"/>
  <c r="E35" i="1"/>
  <c r="E31" i="1"/>
  <c r="E30" i="1" s="1"/>
  <c r="E29" i="1"/>
  <c r="E28" i="1"/>
  <c r="E26" i="1"/>
  <c r="E25" i="1"/>
  <c r="E27" i="1"/>
  <c r="E38" i="1"/>
  <c r="G44" i="1" l="1"/>
  <c r="D19" i="1"/>
  <c r="D37" i="1" s="1"/>
  <c r="G12" i="1"/>
  <c r="E16" i="1"/>
  <c r="E12" i="1" s="1"/>
  <c r="E15" i="1"/>
  <c r="E14" i="1"/>
  <c r="E11" i="1"/>
  <c r="E8" i="1"/>
  <c r="E9" i="1"/>
  <c r="D6" i="1"/>
  <c r="E10" i="1"/>
  <c r="D41" i="1" l="1"/>
  <c r="D44" i="1" s="1"/>
  <c r="E6" i="1"/>
  <c r="E41" i="1" l="1"/>
  <c r="E44" i="1" s="1"/>
  <c r="E37" i="1"/>
</calcChain>
</file>

<file path=xl/sharedStrings.xml><?xml version="1.0" encoding="utf-8"?>
<sst xmlns="http://schemas.openxmlformats.org/spreadsheetml/2006/main" count="81" uniqueCount="54">
  <si>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</si>
  <si>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</si>
  <si>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</si>
  <si>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</si>
  <si>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</si>
  <si>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</si>
  <si>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</si>
  <si>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</si>
  <si>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</si>
  <si>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</si>
  <si>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</si>
  <si>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</si>
  <si>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</si>
  <si>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</si>
  <si>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дезобработка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</si>
  <si>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</si>
  <si>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</si>
  <si>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</si>
  <si>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</si>
  <si>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инвентарь,сантехматер.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</si>
  <si>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</si>
  <si>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</si>
  <si>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</si>
  <si>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</si>
  <si>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</si>
  <si>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</si>
  <si>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 </t>
  </si>
  <si>
    <t>Статья " содержание и ремонт жилья"</t>
  </si>
  <si>
    <t xml:space="preserve">Факт </t>
  </si>
  <si>
    <t>Техобслуживание пожарной сигнализ</t>
  </si>
  <si>
    <t>за 2016год</t>
  </si>
  <si>
    <t>инвентарь хозматер.</t>
  </si>
  <si>
    <t>Обслуживание УУТЭ</t>
  </si>
  <si>
    <t>Услуги по уборке МОП,мелкий ремонт</t>
  </si>
  <si>
    <t>ИТОГО: Содержание и ремонт</t>
  </si>
  <si>
    <t>2016г</t>
  </si>
  <si>
    <t>Факт за</t>
  </si>
  <si>
    <t>План</t>
  </si>
  <si>
    <t>Тариф 2017</t>
  </si>
  <si>
    <t>ж.д.по пер.Днепровский 116 Д</t>
  </si>
  <si>
    <t>благоустройтсво мус.площадки</t>
  </si>
  <si>
    <t>озеленение,благоустройство территор</t>
  </si>
  <si>
    <t>Услуги по уборке территории</t>
  </si>
  <si>
    <t>ремонт ступенек</t>
  </si>
  <si>
    <t>х/матер.1386,4элматер-11874,93</t>
  </si>
  <si>
    <t>ремонт видеонаблюдения</t>
  </si>
  <si>
    <t>ремонт бойлера и водоснабженич</t>
  </si>
  <si>
    <t>подгот.отоп.сезон,</t>
  </si>
  <si>
    <t xml:space="preserve">услуги бан57406,сайт.сопров.1с,канцт.6858,86 </t>
  </si>
  <si>
    <t>усл связ-12271,15,арен оф-44400,гсм 13864,87</t>
  </si>
  <si>
    <t>юридич.усл-37600,общехоз29749,65</t>
  </si>
  <si>
    <t>Обслуживание ВДГО</t>
  </si>
  <si>
    <t>зарпл.218876,51.сайт,прогр.обесп.22623,24</t>
  </si>
  <si>
    <t xml:space="preserve">услуги электрика,съем показаний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</si>
</sst>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2" fontId="5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I5" sqref="I5"/>
    </sheetView>
  </sheetViews>
  <sheetFormatPr defaultRowHeight="13.2" x14ac:dyDescent="0.25"/>
  <cols>
    <col min="1" max="1" width="5.88671875" customWidth="1"/>
    <col min="2" max="2" width="42" customWidth="1"/>
    <col min="3" max="3" width="5.5546875" customWidth="1"/>
    <col min="4" max="4" width="14.109375" customWidth="1"/>
    <col min="5" max="5" width="14.88671875" customWidth="1"/>
    <col min="6" max="6" width="11.77734375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27</v>
      </c>
      <c r="C1" s="33"/>
      <c r="D1" s="33" t="s">
        <v>26</v>
      </c>
      <c r="E1" s="2" t="s">
        <v>30</v>
      </c>
      <c r="G1" s="2"/>
      <c r="H1" s="8"/>
    </row>
    <row r="2" spans="1:8" ht="15" x14ac:dyDescent="0.25">
      <c r="A2" s="1"/>
      <c r="B2" s="2" t="s">
        <v>39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1"/>
      <c r="F3" s="1"/>
      <c r="G3" s="1">
        <v>8331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36</v>
      </c>
      <c r="E4" s="39" t="s">
        <v>28</v>
      </c>
      <c r="F4" s="39" t="s">
        <v>37</v>
      </c>
      <c r="G4" s="39" t="s">
        <v>38</v>
      </c>
    </row>
    <row r="5" spans="1:8" ht="23.25" customHeight="1" thickBot="1" x14ac:dyDescent="0.3">
      <c r="A5" s="4"/>
      <c r="B5" s="9"/>
      <c r="C5" s="11" t="s">
        <v>3</v>
      </c>
      <c r="D5" s="38" t="s">
        <v>35</v>
      </c>
      <c r="E5" s="38" t="s">
        <v>1</v>
      </c>
      <c r="F5" s="38" t="s">
        <v>1</v>
      </c>
      <c r="G5" s="38" t="s">
        <v>1</v>
      </c>
    </row>
    <row r="6" spans="1:8" x14ac:dyDescent="0.25">
      <c r="A6" s="17">
        <v>1</v>
      </c>
      <c r="B6" s="18" t="s">
        <v>23</v>
      </c>
      <c r="C6" s="26" t="s">
        <v>9</v>
      </c>
      <c r="D6" s="18">
        <f>D8+D9+D10+D11</f>
        <v>232552.57</v>
      </c>
      <c r="E6" s="40">
        <f>E8+E9+E10+E11</f>
        <v>2.3261770295682789</v>
      </c>
      <c r="F6" s="18">
        <v>1.24</v>
      </c>
      <c r="G6" s="40">
        <v>1.24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</row>
    <row r="8" spans="1:8" ht="18" customHeight="1" x14ac:dyDescent="0.25">
      <c r="A8" s="14"/>
      <c r="B8" s="15" t="s">
        <v>42</v>
      </c>
      <c r="C8" s="16" t="s">
        <v>9</v>
      </c>
      <c r="D8" s="15">
        <v>143200</v>
      </c>
      <c r="E8" s="41">
        <f>D8/12/G3</f>
        <v>1.432401072300244</v>
      </c>
      <c r="F8" s="15"/>
      <c r="G8" s="15">
        <v>1.54</v>
      </c>
    </row>
    <row r="9" spans="1:8" ht="18" customHeight="1" x14ac:dyDescent="0.25">
      <c r="A9" s="14"/>
      <c r="B9" s="15" t="s">
        <v>41</v>
      </c>
      <c r="C9" s="16"/>
      <c r="D9" s="15">
        <v>9737.8700000000008</v>
      </c>
      <c r="E9" s="41">
        <f>D9/12/G3</f>
        <v>9.7405973672628349E-2</v>
      </c>
      <c r="F9" s="15"/>
      <c r="G9" s="15">
        <v>0.16</v>
      </c>
    </row>
    <row r="10" spans="1:8" ht="18" customHeight="1" x14ac:dyDescent="0.25">
      <c r="A10" s="14"/>
      <c r="B10" s="15" t="s">
        <v>31</v>
      </c>
      <c r="C10" s="16" t="s">
        <v>9</v>
      </c>
      <c r="D10" s="15">
        <v>2719.6</v>
      </c>
      <c r="E10" s="41">
        <f>D10/12/G3</f>
        <v>2.7203617012763574E-2</v>
      </c>
      <c r="F10" s="15"/>
      <c r="G10" s="15">
        <v>0.02</v>
      </c>
    </row>
    <row r="11" spans="1:8" ht="18" customHeight="1" thickBot="1" x14ac:dyDescent="0.3">
      <c r="A11" s="14"/>
      <c r="B11" s="15" t="s">
        <v>43</v>
      </c>
      <c r="C11" s="16" t="s">
        <v>9</v>
      </c>
      <c r="D11" s="15">
        <v>76895.100000000006</v>
      </c>
      <c r="E11" s="41">
        <f>D11/12/G3</f>
        <v>0.76916636658264315</v>
      </c>
      <c r="F11" s="15"/>
      <c r="G11" s="15">
        <v>0.1</v>
      </c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377620.69999999995</v>
      </c>
      <c r="E12" s="40">
        <f>E14+E15+E16+E17+E18</f>
        <v>3.7772646340975475</v>
      </c>
      <c r="F12" s="18">
        <v>1.91</v>
      </c>
      <c r="G12" s="18">
        <f>G14+G15+G16+G17</f>
        <v>2.73</v>
      </c>
    </row>
    <row r="13" spans="1:8" ht="15" customHeight="1" thickBot="1" x14ac:dyDescent="0.3">
      <c r="A13" s="20"/>
      <c r="B13" s="20" t="s">
        <v>5</v>
      </c>
      <c r="C13" s="28"/>
      <c r="D13" s="20"/>
      <c r="E13" s="42"/>
      <c r="F13" s="20"/>
      <c r="G13" s="20"/>
    </row>
    <row r="14" spans="1:8" ht="20.25" customHeight="1" x14ac:dyDescent="0.25">
      <c r="A14" s="7"/>
      <c r="B14" s="15" t="s">
        <v>33</v>
      </c>
      <c r="C14" s="15" t="s">
        <v>12</v>
      </c>
      <c r="D14" s="15">
        <v>235052.97</v>
      </c>
      <c r="E14" s="41">
        <f>D14/12/G3</f>
        <v>2.3511880326491421</v>
      </c>
      <c r="F14" s="15"/>
      <c r="G14" s="15">
        <v>1.7</v>
      </c>
    </row>
    <row r="15" spans="1:8" ht="20.25" customHeight="1" x14ac:dyDescent="0.25">
      <c r="A15" s="7"/>
      <c r="B15" s="15" t="s">
        <v>44</v>
      </c>
      <c r="C15" s="15" t="s">
        <v>12</v>
      </c>
      <c r="D15" s="15">
        <v>13261.33</v>
      </c>
      <c r="E15" s="41">
        <f>D15/12/G3</f>
        <v>0.13265044212379468</v>
      </c>
      <c r="F15" s="15"/>
      <c r="G15" s="15">
        <v>0.14000000000000001</v>
      </c>
    </row>
    <row r="16" spans="1:8" ht="20.25" customHeight="1" x14ac:dyDescent="0.25">
      <c r="A16" s="7"/>
      <c r="B16" s="15" t="s">
        <v>14</v>
      </c>
      <c r="C16" s="15" t="s">
        <v>12</v>
      </c>
      <c r="D16" s="15">
        <v>1081.4000000000001</v>
      </c>
      <c r="E16" s="41">
        <f>D16/12/G3</f>
        <v>1.0817028768055056E-2</v>
      </c>
      <c r="F16" s="15"/>
      <c r="G16" s="15">
        <v>0.01</v>
      </c>
    </row>
    <row r="17" spans="1:7" ht="20.25" customHeight="1" x14ac:dyDescent="0.25">
      <c r="A17" s="7"/>
      <c r="B17" s="15" t="s">
        <v>53</v>
      </c>
      <c r="C17" s="15" t="s">
        <v>12</v>
      </c>
      <c r="D17" s="15">
        <v>122000</v>
      </c>
      <c r="E17" s="41">
        <f>D17/12/G3</f>
        <v>1.2203416956747888</v>
      </c>
      <c r="F17" s="15"/>
      <c r="G17" s="15">
        <v>0.88</v>
      </c>
    </row>
    <row r="18" spans="1:7" ht="20.25" customHeight="1" thickBot="1" x14ac:dyDescent="0.3">
      <c r="A18" s="11"/>
      <c r="B18" s="21" t="s">
        <v>45</v>
      </c>
      <c r="C18" s="21" t="s">
        <v>12</v>
      </c>
      <c r="D18" s="21">
        <v>6225</v>
      </c>
      <c r="E18" s="52">
        <f>D18/G3/12</f>
        <v>6.2267434881766892E-2</v>
      </c>
      <c r="F18" s="21"/>
      <c r="G18" s="21"/>
    </row>
    <row r="19" spans="1:7" ht="25.8" customHeight="1" thickBot="1" x14ac:dyDescent="0.3">
      <c r="A19" s="35">
        <v>3</v>
      </c>
      <c r="B19" s="13" t="s">
        <v>15</v>
      </c>
      <c r="C19" s="36" t="s">
        <v>9</v>
      </c>
      <c r="D19" s="13">
        <f>D21+D22</f>
        <v>187969</v>
      </c>
      <c r="E19" s="44">
        <v>1.88</v>
      </c>
      <c r="F19" s="13">
        <v>2.21</v>
      </c>
      <c r="G19" s="13">
        <v>2.21</v>
      </c>
    </row>
    <row r="20" spans="1:7" ht="1.2" customHeight="1" x14ac:dyDescent="0.25">
      <c r="A20" s="23"/>
      <c r="B20" s="15"/>
      <c r="C20" s="32" t="s">
        <v>12</v>
      </c>
      <c r="D20" s="37"/>
      <c r="E20" s="45"/>
      <c r="F20" s="22"/>
      <c r="G20" s="22"/>
    </row>
    <row r="21" spans="1:7" ht="25.8" customHeight="1" x14ac:dyDescent="0.25">
      <c r="A21" s="23"/>
      <c r="B21" s="15" t="s">
        <v>16</v>
      </c>
      <c r="C21" s="32" t="s">
        <v>12</v>
      </c>
      <c r="D21" s="15">
        <v>186245</v>
      </c>
      <c r="E21" s="41">
        <f>D21/12/G3</f>
        <v>1.8629716320569758</v>
      </c>
      <c r="F21" s="15"/>
      <c r="G21" s="15">
        <v>2.1</v>
      </c>
    </row>
    <row r="22" spans="1:7" ht="19.8" customHeight="1" thickBot="1" x14ac:dyDescent="0.3">
      <c r="A22" s="14"/>
      <c r="B22" s="15" t="s">
        <v>40</v>
      </c>
      <c r="C22" s="32" t="s">
        <v>9</v>
      </c>
      <c r="D22" s="15">
        <v>1724</v>
      </c>
      <c r="E22" s="41">
        <f>D22/12/G3</f>
        <v>1.7244828551994558E-2</v>
      </c>
      <c r="F22" s="15"/>
      <c r="G22" s="15">
        <v>0.62</v>
      </c>
    </row>
    <row r="23" spans="1:7" x14ac:dyDescent="0.25">
      <c r="A23" s="18">
        <v>4</v>
      </c>
      <c r="B23" s="18" t="s">
        <v>7</v>
      </c>
      <c r="C23" s="25" t="s">
        <v>9</v>
      </c>
      <c r="D23" s="18"/>
      <c r="E23" s="40"/>
      <c r="F23" s="18"/>
      <c r="G23" s="18"/>
    </row>
    <row r="24" spans="1:7" x14ac:dyDescent="0.25">
      <c r="A24" s="22"/>
      <c r="B24" s="22" t="s">
        <v>8</v>
      </c>
      <c r="C24" s="24"/>
      <c r="D24" s="22"/>
      <c r="E24" s="45"/>
      <c r="F24" s="22"/>
      <c r="G24" s="22"/>
    </row>
    <row r="25" spans="1:7" ht="13.8" thickBot="1" x14ac:dyDescent="0.3">
      <c r="A25" s="20"/>
      <c r="B25" s="20" t="s">
        <v>24</v>
      </c>
      <c r="C25" s="24"/>
      <c r="D25" s="20">
        <f>D26+D27+D28+D29</f>
        <v>350290.35</v>
      </c>
      <c r="E25" s="42">
        <f>D25/12/G3</f>
        <v>3.5038845876845515</v>
      </c>
      <c r="F25" s="20">
        <v>1.53</v>
      </c>
      <c r="G25" s="20">
        <f>G26+G27+G28+G29</f>
        <v>3.87</v>
      </c>
    </row>
    <row r="26" spans="1:7" x14ac:dyDescent="0.25">
      <c r="A26" s="29"/>
      <c r="B26" s="31" t="s">
        <v>17</v>
      </c>
      <c r="C26" s="30" t="s">
        <v>12</v>
      </c>
      <c r="D26" s="15">
        <v>196071.55</v>
      </c>
      <c r="E26" s="41">
        <f>D26/12/G3</f>
        <v>1.9612646541031487</v>
      </c>
      <c r="F26" s="15"/>
      <c r="G26" s="15">
        <v>2.16</v>
      </c>
    </row>
    <row r="27" spans="1:7" x14ac:dyDescent="0.25">
      <c r="A27" s="29"/>
      <c r="B27" s="29" t="s">
        <v>46</v>
      </c>
      <c r="C27" s="15" t="s">
        <v>12</v>
      </c>
      <c r="D27" s="7">
        <v>50547</v>
      </c>
      <c r="E27" s="46">
        <f>D27/12/G3</f>
        <v>0.50561157123994716</v>
      </c>
      <c r="F27" s="7"/>
      <c r="G27" s="7">
        <v>0.56000000000000005</v>
      </c>
    </row>
    <row r="28" spans="1:7" x14ac:dyDescent="0.25">
      <c r="A28" s="29"/>
      <c r="B28" s="29" t="s">
        <v>47</v>
      </c>
      <c r="C28" s="15" t="s">
        <v>12</v>
      </c>
      <c r="D28" s="7">
        <v>78634</v>
      </c>
      <c r="E28" s="46">
        <f>D28/12/G3</f>
        <v>0.78656023686632248</v>
      </c>
      <c r="F28" s="7"/>
      <c r="G28" s="7">
        <v>0.87</v>
      </c>
    </row>
    <row r="29" spans="1:7" ht="15" customHeight="1" thickBot="1" x14ac:dyDescent="0.3">
      <c r="A29" s="29"/>
      <c r="B29" s="6" t="s">
        <v>19</v>
      </c>
      <c r="C29" s="21" t="s">
        <v>18</v>
      </c>
      <c r="D29" s="7">
        <v>25037.8</v>
      </c>
      <c r="E29" s="46">
        <f>D29/12/G3</f>
        <v>0.25044812547513301</v>
      </c>
      <c r="F29" s="7"/>
      <c r="G29" s="7">
        <v>0.28000000000000003</v>
      </c>
    </row>
    <row r="30" spans="1:7" ht="13.8" thickBot="1" x14ac:dyDescent="0.3">
      <c r="A30" s="13">
        <v>5</v>
      </c>
      <c r="B30" s="13" t="s">
        <v>13</v>
      </c>
      <c r="C30" s="32" t="s">
        <v>9</v>
      </c>
      <c r="D30" s="18">
        <f>D31+D35+D32+D33+D34</f>
        <v>702350.2300000001</v>
      </c>
      <c r="E30" s="40">
        <f>E31+E32+E33+E34+E35</f>
        <v>7.0254694314408042</v>
      </c>
      <c r="F30" s="18">
        <v>6.82</v>
      </c>
      <c r="G30" s="18">
        <f>G31+G32+G35+G33+G34</f>
        <v>7.2200000000000006</v>
      </c>
    </row>
    <row r="31" spans="1:7" ht="22.2" customHeight="1" x14ac:dyDescent="0.25">
      <c r="A31" s="5"/>
      <c r="B31" s="31" t="s">
        <v>52</v>
      </c>
      <c r="C31" s="30" t="s">
        <v>12</v>
      </c>
      <c r="D31" s="10">
        <v>241499.75</v>
      </c>
      <c r="E31" s="47">
        <f>D31/G3/12</f>
        <v>2.4156738886888331</v>
      </c>
      <c r="F31" s="10"/>
      <c r="G31" s="10">
        <v>2.41</v>
      </c>
    </row>
    <row r="32" spans="1:7" ht="22.2" customHeight="1" x14ac:dyDescent="0.25">
      <c r="A32" s="5"/>
      <c r="B32" s="14" t="s">
        <v>48</v>
      </c>
      <c r="C32" s="15"/>
      <c r="D32" s="7">
        <v>57406.720000000001</v>
      </c>
      <c r="E32" s="46">
        <f>D32/12/G3</f>
        <v>0.57422798383547391</v>
      </c>
      <c r="F32" s="7"/>
      <c r="G32" s="7">
        <v>0.37</v>
      </c>
    </row>
    <row r="33" spans="1:7" ht="22.2" customHeight="1" x14ac:dyDescent="0.25">
      <c r="A33" s="5"/>
      <c r="B33" s="14" t="s">
        <v>49</v>
      </c>
      <c r="C33" s="15"/>
      <c r="D33" s="7">
        <v>70536.02</v>
      </c>
      <c r="E33" s="46">
        <f>D33/G3/12</f>
        <v>0.70555775617172811</v>
      </c>
      <c r="F33" s="7"/>
      <c r="G33" s="7">
        <v>0.77</v>
      </c>
    </row>
    <row r="34" spans="1:7" ht="22.2" customHeight="1" x14ac:dyDescent="0.25">
      <c r="A34" s="5"/>
      <c r="B34" s="14" t="s">
        <v>50</v>
      </c>
      <c r="C34" s="15"/>
      <c r="D34" s="7">
        <v>67349.649999999994</v>
      </c>
      <c r="E34" s="46">
        <f>D34/G3/12</f>
        <v>0.67368513183691425</v>
      </c>
      <c r="F34" s="7"/>
      <c r="G34" s="7">
        <v>0.74</v>
      </c>
    </row>
    <row r="35" spans="1:7" ht="18.600000000000001" customHeight="1" thickBot="1" x14ac:dyDescent="0.3">
      <c r="A35" s="5"/>
      <c r="B35" s="15" t="s">
        <v>20</v>
      </c>
      <c r="C35" s="15" t="s">
        <v>12</v>
      </c>
      <c r="D35" s="7">
        <v>265558.09000000003</v>
      </c>
      <c r="E35" s="46">
        <f>D35/12/G3</f>
        <v>2.6563246709078543</v>
      </c>
      <c r="F35" s="7"/>
      <c r="G35" s="7">
        <v>2.93</v>
      </c>
    </row>
    <row r="36" spans="1:7" ht="24.6" customHeight="1" thickBot="1" x14ac:dyDescent="0.3">
      <c r="A36" s="13">
        <v>6</v>
      </c>
      <c r="B36" s="13" t="s">
        <v>25</v>
      </c>
      <c r="C36" s="13" t="s">
        <v>9</v>
      </c>
      <c r="D36" s="13">
        <v>317156</v>
      </c>
      <c r="E36" s="44">
        <f>D36/12/G3</f>
        <v>3.1724482855199456</v>
      </c>
      <c r="F36" s="13">
        <v>3.63</v>
      </c>
      <c r="G36" s="13">
        <v>3.63</v>
      </c>
    </row>
    <row r="37" spans="1:7" ht="26.4" customHeight="1" thickBot="1" x14ac:dyDescent="0.3">
      <c r="A37" s="13"/>
      <c r="B37" s="13" t="s">
        <v>34</v>
      </c>
      <c r="C37" s="34" t="s">
        <v>9</v>
      </c>
      <c r="D37" s="13">
        <f>D6+D12+D19+D25+D30+D36</f>
        <v>2167938.85</v>
      </c>
      <c r="E37" s="44">
        <f>E6+E12+E19+E25+E30+E36</f>
        <v>21.685243968311127</v>
      </c>
      <c r="F37" s="13">
        <f>F6+F12+F19+F25+F30+F36</f>
        <v>17.34</v>
      </c>
      <c r="G37" s="13">
        <f>G6+G12+G19+G25+G30+G36</f>
        <v>20.900000000000002</v>
      </c>
    </row>
    <row r="38" spans="1:7" ht="13.8" thickBot="1" x14ac:dyDescent="0.3">
      <c r="A38" s="35">
        <v>7</v>
      </c>
      <c r="B38" s="22" t="s">
        <v>32</v>
      </c>
      <c r="C38" s="49"/>
      <c r="D38" s="13">
        <v>48000</v>
      </c>
      <c r="E38" s="50">
        <f>D38/12/G3</f>
        <v>0.48013443764253994</v>
      </c>
      <c r="F38" s="13">
        <v>0.31</v>
      </c>
      <c r="G38" s="51">
        <v>0.34</v>
      </c>
    </row>
    <row r="39" spans="1:7" ht="13.8" thickBot="1" x14ac:dyDescent="0.3">
      <c r="A39" s="35">
        <v>8</v>
      </c>
      <c r="B39" s="22" t="s">
        <v>51</v>
      </c>
      <c r="C39" s="49"/>
      <c r="D39" s="13"/>
      <c r="E39" s="50"/>
      <c r="F39" s="13"/>
      <c r="G39" s="51">
        <v>0.7</v>
      </c>
    </row>
    <row r="40" spans="1:7" ht="13.8" thickBot="1" x14ac:dyDescent="0.3">
      <c r="A40" s="13">
        <v>9</v>
      </c>
      <c r="B40" s="13" t="s">
        <v>29</v>
      </c>
      <c r="C40" s="36" t="s">
        <v>9</v>
      </c>
      <c r="D40" s="34"/>
      <c r="E40" s="43"/>
      <c r="F40" s="34"/>
      <c r="G40" s="34">
        <v>0.96</v>
      </c>
    </row>
    <row r="41" spans="1:7" ht="22.5" customHeight="1" thickBot="1" x14ac:dyDescent="0.3">
      <c r="A41" s="13">
        <v>10</v>
      </c>
      <c r="B41" s="13" t="s">
        <v>10</v>
      </c>
      <c r="C41" s="34" t="s">
        <v>12</v>
      </c>
      <c r="D41" s="13">
        <f>D37+D38+D40</f>
        <v>2215938.85</v>
      </c>
      <c r="E41" s="44">
        <f>E6+E12+E19+E25+E30+E36+E38+E40</f>
        <v>22.165378405953668</v>
      </c>
      <c r="F41" s="13">
        <f>F6+F12+F19+F25+F30+F36+F38+F40</f>
        <v>17.649999999999999</v>
      </c>
      <c r="G41" s="44">
        <f>G6+G12+G19+G25+G30+G36+G38+G40+G39</f>
        <v>22.900000000000002</v>
      </c>
    </row>
    <row r="42" spans="1:7" ht="21" customHeight="1" thickBot="1" x14ac:dyDescent="0.3">
      <c r="A42" s="20">
        <v>11</v>
      </c>
      <c r="B42" s="20" t="s">
        <v>21</v>
      </c>
      <c r="C42" s="28"/>
      <c r="D42" s="20">
        <v>62000</v>
      </c>
      <c r="E42" s="42">
        <f>D42/12/G3</f>
        <v>0.62017364862161406</v>
      </c>
      <c r="F42" s="20"/>
      <c r="G42" s="20">
        <v>0.68</v>
      </c>
    </row>
    <row r="43" spans="1:7" ht="21" customHeight="1" thickBot="1" x14ac:dyDescent="0.3">
      <c r="A43" s="13">
        <v>12</v>
      </c>
      <c r="B43" s="12" t="s">
        <v>22</v>
      </c>
      <c r="C43" s="34" t="s">
        <v>12</v>
      </c>
      <c r="D43" s="13"/>
      <c r="E43" s="44"/>
      <c r="F43" s="13"/>
      <c r="G43" s="13">
        <v>0.3</v>
      </c>
    </row>
    <row r="44" spans="1:7" ht="30" customHeight="1" thickBot="1" x14ac:dyDescent="0.3">
      <c r="A44" s="13">
        <v>13</v>
      </c>
      <c r="B44" s="12" t="s">
        <v>11</v>
      </c>
      <c r="C44" s="34" t="s">
        <v>12</v>
      </c>
      <c r="D44" s="13">
        <f>D41+D42+D43</f>
        <v>2277938.85</v>
      </c>
      <c r="E44" s="44">
        <f>E41+E42+E43</f>
        <v>22.78555205457528</v>
      </c>
      <c r="F44" s="13"/>
      <c r="G44" s="44">
        <f>G41+G42+G43</f>
        <v>23.880000000000003</v>
      </c>
    </row>
    <row r="45" spans="1:7" x14ac:dyDescent="0.25">
      <c r="E45" s="48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2017-03-03T09:50:47Z</cp:lastPrinted>
  <dcterms:created xsi:type="dcterms:W3CDTF">2011-07-12T11:42:04Z</dcterms:created>
  <dcterms:modified xsi:type="dcterms:W3CDTF">2017-03-24T12:38:40Z</dcterms:modified>
</cp:coreProperties>
</file>